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 колледж\Профессионалитет\ОПОП-П 2024\08.01.28 Плиточник\"/>
    </mc:Choice>
  </mc:AlternateContent>
  <xr:revisionPtr revIDLastSave="0" documentId="8_{92DE7919-67FC-49C5-8319-C8B3F12624C4}" xr6:coauthVersionLast="47" xr6:coauthVersionMax="47" xr10:uidLastSave="{00000000-0000-0000-0000-000000000000}"/>
  <bookViews>
    <workbookView xWindow="-110" yWindow="-110" windowWidth="38620" windowHeight="21220" xr2:uid="{3CD4F1AC-F1F3-4438-BCC2-5FE79FB1D66A}"/>
  </bookViews>
  <sheets>
    <sheet name="УП 08.01.28 (Плиточник) 2024" sheetId="3" r:id="rId1"/>
  </sheets>
  <definedNames>
    <definedName name="_ftn1" localSheetId="0">'УП 08.01.28 (Плиточник) 2024'!#REF!</definedName>
    <definedName name="_ftn2" localSheetId="0">'УП 08.01.28 (Плиточник) 2024'!#REF!</definedName>
    <definedName name="_ftn3" localSheetId="0">'УП 08.01.28 (Плиточник) 2024'!#REF!</definedName>
    <definedName name="_ftn4" localSheetId="0">'УП 08.01.28 (Плиточник) 2024'!#REF!</definedName>
    <definedName name="_ftn5" localSheetId="0">'УП 08.01.28 (Плиточник) 2024'!#REF!</definedName>
    <definedName name="_ftn6" localSheetId="0">'УП 08.01.28 (Плиточник) 2024'!#REF!</definedName>
    <definedName name="_ftn7" localSheetId="0">'УП 08.01.28 (Плиточник) 2024'!#REF!</definedName>
    <definedName name="_ftnref1" localSheetId="0">'УП 08.01.28 (Плиточник) 2024'!$E$4</definedName>
    <definedName name="_ftnref2" localSheetId="0">'УП 08.01.28 (Плиточник) 2024'!$H$5</definedName>
    <definedName name="_ftnref3" localSheetId="0">'УП 08.01.28 (Плиточник) 2024'!$J$5</definedName>
    <definedName name="_ftnref4" localSheetId="0">'УП 08.01.28 (Плиточник) 2024'!$K$5</definedName>
    <definedName name="_ftnref7" localSheetId="0">'УП 08.01.28 (Плиточник)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  <c r="H42" i="3"/>
  <c r="I42" i="3"/>
  <c r="J42" i="3"/>
  <c r="K42" i="3"/>
  <c r="L42" i="3"/>
  <c r="M42" i="3"/>
  <c r="N42" i="3"/>
  <c r="O42" i="3"/>
  <c r="F42" i="3"/>
  <c r="O44" i="3"/>
  <c r="G44" i="3"/>
  <c r="H44" i="3"/>
  <c r="I44" i="3"/>
  <c r="J44" i="3"/>
  <c r="K44" i="3"/>
  <c r="L44" i="3"/>
  <c r="F44" i="3"/>
  <c r="F38" i="3" l="1"/>
  <c r="N44" i="3" l="1"/>
  <c r="N38" i="3"/>
  <c r="O38" i="3"/>
  <c r="N34" i="3"/>
  <c r="O34" i="3"/>
  <c r="N28" i="3"/>
  <c r="O28" i="3"/>
  <c r="G38" i="3"/>
  <c r="H38" i="3"/>
  <c r="I38" i="3"/>
  <c r="J38" i="3"/>
  <c r="K38" i="3"/>
  <c r="L38" i="3"/>
  <c r="G34" i="3"/>
  <c r="H34" i="3"/>
  <c r="I34" i="3"/>
  <c r="J34" i="3"/>
  <c r="K34" i="3"/>
  <c r="L34" i="3"/>
  <c r="F34" i="3"/>
  <c r="O33" i="3" l="1"/>
  <c r="G33" i="3"/>
  <c r="N33" i="3"/>
  <c r="L33" i="3"/>
  <c r="K33" i="3"/>
  <c r="J33" i="3"/>
  <c r="I33" i="3"/>
  <c r="H33" i="3"/>
  <c r="F33" i="3"/>
  <c r="F28" i="3"/>
  <c r="G28" i="3"/>
  <c r="H28" i="3"/>
  <c r="I28" i="3"/>
  <c r="J28" i="3"/>
  <c r="K28" i="3"/>
  <c r="L28" i="3"/>
  <c r="G22" i="3"/>
  <c r="H22" i="3"/>
  <c r="I22" i="3"/>
  <c r="J22" i="3"/>
  <c r="K22" i="3"/>
  <c r="L22" i="3"/>
  <c r="F22" i="3"/>
  <c r="O22" i="3"/>
  <c r="O49" i="3" s="1"/>
  <c r="N22" i="3"/>
  <c r="O7" i="3"/>
  <c r="N7" i="3"/>
  <c r="G7" i="3"/>
  <c r="H7" i="3"/>
  <c r="I7" i="3"/>
  <c r="J7" i="3"/>
  <c r="K7" i="3"/>
  <c r="L7" i="3"/>
  <c r="F7" i="3"/>
  <c r="N49" i="3" l="1"/>
  <c r="H49" i="3"/>
  <c r="L49" i="3"/>
  <c r="G49" i="3"/>
  <c r="I49" i="3"/>
  <c r="J49" i="3"/>
  <c r="K49" i="3"/>
  <c r="F49" i="3"/>
  <c r="N6" i="3" l="1"/>
  <c r="O6" i="3"/>
</calcChain>
</file>

<file path=xl/sharedStrings.xml><?xml version="1.0" encoding="utf-8"?>
<sst xmlns="http://schemas.openxmlformats.org/spreadsheetml/2006/main" count="99" uniqueCount="94">
  <si>
    <t>Индекс</t>
  </si>
  <si>
    <t>Всего</t>
  </si>
  <si>
    <t>В т.ч. в форме практической подготовки</t>
  </si>
  <si>
    <t>Объем образовательной программы в академических часах</t>
  </si>
  <si>
    <t>Курс</t>
  </si>
  <si>
    <t>Практики</t>
  </si>
  <si>
    <t>Промежуточная аттестация</t>
  </si>
  <si>
    <t>ОП.00</t>
  </si>
  <si>
    <t>Общепрофессиональный цикл</t>
  </si>
  <si>
    <t>ОП.01</t>
  </si>
  <si>
    <t>П.00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</si>
  <si>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</si>
  <si>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</si>
  <si>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</si>
  <si>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</si>
  <si>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</si>
  <si>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</si>
  <si>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</si>
  <si>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ДПБ</t>
  </si>
  <si>
    <t>ГИА.00</t>
  </si>
  <si>
    <t>Государственная итоговая аттестация</t>
  </si>
  <si>
    <t>Итого:</t>
  </si>
  <si>
    <t>Наименование</t>
  </si>
  <si>
    <t>Учебные занятия</t>
  </si>
  <si>
    <t>Курсовой проект (работа)</t>
  </si>
  <si>
    <t>Самостоятельная работа</t>
  </si>
  <si>
    <t>Безопасность жизнедеятельности</t>
  </si>
  <si>
    <t>Физическая культура</t>
  </si>
  <si>
    <t>ОП.02</t>
  </si>
  <si>
    <t>ОП.03</t>
  </si>
  <si>
    <t>ОП.04</t>
  </si>
  <si>
    <t>ОП.05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</si>
  <si>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</si>
  <si>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</si>
  <si>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</si>
  <si>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</si>
  <si>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</si>
  <si>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</si>
  <si>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</si>
  <si>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</si>
  <si>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 xml:space="preserve">Обязательная часть, ак.ч.
</t>
  </si>
  <si>
    <t xml:space="preserve">Вариативная часть, ак.ч.
</t>
  </si>
  <si>
    <t>Объём образовательной программы, ак.ч.</t>
  </si>
  <si>
    <t>О.00</t>
  </si>
  <si>
    <t>Общеобразовательный цикл</t>
  </si>
  <si>
    <t>ООД.01</t>
  </si>
  <si>
    <t xml:space="preserve">Русский язык </t>
  </si>
  <si>
    <t>ООД.02</t>
  </si>
  <si>
    <t>Литература</t>
  </si>
  <si>
    <t>ООД.03</t>
  </si>
  <si>
    <t xml:space="preserve">Иностранный язык </t>
  </si>
  <si>
    <t>ООД.04</t>
  </si>
  <si>
    <t>История</t>
  </si>
  <si>
    <t>ООД.05</t>
  </si>
  <si>
    <t>ООД.06</t>
  </si>
  <si>
    <t>ООД.07</t>
  </si>
  <si>
    <t>Химия</t>
  </si>
  <si>
    <t>ООД.08</t>
  </si>
  <si>
    <t>Обществознание</t>
  </si>
  <si>
    <t>ООД.09</t>
  </si>
  <si>
    <t>География</t>
  </si>
  <si>
    <t>ООД.10</t>
  </si>
  <si>
    <t>Биология</t>
  </si>
  <si>
    <t>ООД.11</t>
  </si>
  <si>
    <t>Математика</t>
  </si>
  <si>
    <t>ООД.12</t>
  </si>
  <si>
    <t>Физика</t>
  </si>
  <si>
    <t>ООД.13</t>
  </si>
  <si>
    <t>Информатика</t>
  </si>
  <si>
    <t>ООД.14</t>
  </si>
  <si>
    <t>Основы проектной деятельности (Индивидуальный проект)</t>
  </si>
  <si>
    <t>Иностранный язык в профессиональной деятельности</t>
  </si>
  <si>
    <t>Дополнительный профессиональный блок НП "УС "Атомстройкомплекс"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</si>
  <si>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</si>
  <si>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</si>
  <si>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</si>
  <si>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</si>
  <si>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</si>
  <si>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</si>
  <si>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</si>
  <si>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</si>
  <si>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 xml:space="preserve">Основы бережливого производства </t>
  </si>
  <si>
    <t>Основы строительного черчения</t>
  </si>
  <si>
    <t>Основы строительного материаловедения</t>
  </si>
  <si>
    <t>Строительные машины и средства малой механизации</t>
  </si>
  <si>
    <t>Охрана труда</t>
  </si>
  <si>
    <t>Основы бизнеса, коммуникаций и финансовой грамотности</t>
  </si>
  <si>
    <t>Выполнение дизайна отделки помещений с применением информационных технологий</t>
  </si>
  <si>
    <t>Основы дизайна отделки помещений с применением информационных технологий</t>
  </si>
  <si>
    <t>Основы безопасности и защиты Родины</t>
  </si>
  <si>
    <t>Выполнение облицовочных, мозаичных и декоративных работ</t>
  </si>
  <si>
    <t>Технология облицовочных, мозаичных и декоративных работ</t>
  </si>
  <si>
    <t>Выполнение монтажа каркасно-обшивных конструкций</t>
  </si>
  <si>
    <t>Технология монтажа каркасно-обшивных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</si>
</sst>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9" fillId="7" borderId="8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6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4" xfId="2" xr:uid="{F5152EF9-0C63-47B4-9641-83ACF1F3B64D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1BFA-7CE0-4E4B-AC32-CD1CC357FB16}">
  <dimension ref="B3:O49"/>
  <sheetViews>
    <sheetView tabSelected="1" topLeftCell="A28" zoomScale="70" zoomScaleNormal="70" workbookViewId="0">
      <selection activeCell="N52" sqref="N52"/>
    </sheetView>
  </sheetViews>
  <sheetFormatPr defaultColWidth="9.1796875" defaultRowHeight="13" x14ac:dyDescent="0.3"/>
  <cols>
    <col min="1" max="1" width="2" style="35" customWidth="1"/>
    <col min="2" max="3" width="9.1796875" style="35" hidden="1" customWidth="1"/>
    <col min="4" max="4" width="15.453125" style="35" customWidth="1"/>
    <col min="5" max="5" width="36.453125" style="35" customWidth="1"/>
    <col min="6" max="6" width="11.54296875" style="35" bestFit="1" customWidth="1"/>
    <col min="7" max="13" width="9.1796875" style="35"/>
    <col min="14" max="14" width="20.453125" style="35" customWidth="1"/>
    <col min="15" max="15" width="18.453125" style="41" customWidth="1"/>
    <col min="16" max="16384" width="9.1796875" style="35"/>
  </cols>
  <sheetData>
    <row r="3" spans="4:15" ht="13.5" thickBot="1" x14ac:dyDescent="0.35"/>
    <row r="4" spans="4:15" ht="35.5" customHeight="1" thickBot="1" x14ac:dyDescent="0.35">
      <c r="D4" s="53" t="s">
        <v>0</v>
      </c>
      <c r="E4" s="54" t="s">
        <v>22</v>
      </c>
      <c r="F4" s="55" t="s">
        <v>1</v>
      </c>
      <c r="G4" s="55" t="s">
        <v>2</v>
      </c>
      <c r="H4" s="53" t="s">
        <v>3</v>
      </c>
      <c r="I4" s="53"/>
      <c r="J4" s="53"/>
      <c r="K4" s="53"/>
      <c r="L4" s="53"/>
      <c r="M4" s="55" t="s">
        <v>4</v>
      </c>
      <c r="N4" s="50" t="s">
        <v>42</v>
      </c>
      <c r="O4" s="51"/>
    </row>
    <row r="5" spans="4:15" ht="141" customHeight="1" thickBot="1" x14ac:dyDescent="0.35">
      <c r="D5" s="53"/>
      <c r="E5" s="54"/>
      <c r="F5" s="55"/>
      <c r="G5" s="55"/>
      <c r="H5" s="31" t="s">
        <v>23</v>
      </c>
      <c r="I5" s="32" t="s">
        <v>5</v>
      </c>
      <c r="J5" s="31" t="s">
        <v>24</v>
      </c>
      <c r="K5" s="31" t="s">
        <v>25</v>
      </c>
      <c r="L5" s="30" t="s">
        <v>6</v>
      </c>
      <c r="M5" s="55"/>
      <c r="N5" s="33" t="s">
        <v>40</v>
      </c>
      <c r="O5" s="33" t="s">
        <v>41</v>
      </c>
    </row>
    <row r="6" spans="4:15" ht="13.5" thickBot="1" x14ac:dyDescent="0.35">
      <c r="D6" s="1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5">
        <v>10</v>
      </c>
      <c r="N6" s="47">
        <f>(N49-F7)/(F49-F7-F48)</f>
        <v>0.77361111111111114</v>
      </c>
      <c r="O6" s="47">
        <f>O49/(F49-F7-F48)</f>
        <v>0.22638888888888889</v>
      </c>
    </row>
    <row r="7" spans="4:15" ht="13.5" thickBot="1" x14ac:dyDescent="0.35">
      <c r="D7" s="17" t="s">
        <v>43</v>
      </c>
      <c r="E7" s="18" t="s">
        <v>44</v>
      </c>
      <c r="F7" s="8">
        <f>SUM(F8:F21)</f>
        <v>1476</v>
      </c>
      <c r="G7" s="8">
        <f t="shared" ref="G7:L7" si="0">SUM(G8:G21)</f>
        <v>698</v>
      </c>
      <c r="H7" s="8">
        <f t="shared" si="0"/>
        <v>1436</v>
      </c>
      <c r="I7" s="8">
        <f t="shared" si="0"/>
        <v>0</v>
      </c>
      <c r="J7" s="8">
        <f t="shared" si="0"/>
        <v>0</v>
      </c>
      <c r="K7" s="8">
        <f t="shared" si="0"/>
        <v>10</v>
      </c>
      <c r="L7" s="8">
        <f t="shared" si="0"/>
        <v>30</v>
      </c>
      <c r="M7" s="10"/>
      <c r="N7" s="8">
        <f>SUM(N8:N21)</f>
        <v>1476</v>
      </c>
      <c r="O7" s="8">
        <f>SUM(O8:O21)</f>
        <v>0</v>
      </c>
    </row>
    <row r="8" spans="4:15" ht="13.5" thickBot="1" x14ac:dyDescent="0.35">
      <c r="D8" s="20" t="s">
        <v>45</v>
      </c>
      <c r="E8" s="23" t="s">
        <v>46</v>
      </c>
      <c r="F8" s="27">
        <v>106</v>
      </c>
      <c r="G8" s="42">
        <v>60</v>
      </c>
      <c r="H8" s="28">
        <v>100</v>
      </c>
      <c r="I8" s="2"/>
      <c r="J8" s="2"/>
      <c r="K8" s="2"/>
      <c r="L8" s="2">
        <v>6</v>
      </c>
      <c r="M8" s="3">
        <v>1</v>
      </c>
      <c r="N8" s="27">
        <v>106</v>
      </c>
      <c r="O8" s="29"/>
    </row>
    <row r="9" spans="4:15" ht="13.5" thickBot="1" x14ac:dyDescent="0.35">
      <c r="D9" s="21" t="s">
        <v>47</v>
      </c>
      <c r="E9" s="24" t="s">
        <v>48</v>
      </c>
      <c r="F9" s="27">
        <v>108</v>
      </c>
      <c r="G9" s="42">
        <v>54</v>
      </c>
      <c r="H9" s="28">
        <v>108</v>
      </c>
      <c r="I9" s="2"/>
      <c r="J9" s="2"/>
      <c r="K9" s="2"/>
      <c r="L9" s="2"/>
      <c r="M9" s="3">
        <v>1</v>
      </c>
      <c r="N9" s="27">
        <v>108</v>
      </c>
      <c r="O9" s="29"/>
    </row>
    <row r="10" spans="4:15" ht="13.5" thickBot="1" x14ac:dyDescent="0.35">
      <c r="D10" s="21" t="s">
        <v>49</v>
      </c>
      <c r="E10" s="24" t="s">
        <v>50</v>
      </c>
      <c r="F10" s="27">
        <v>72</v>
      </c>
      <c r="G10" s="42">
        <v>70</v>
      </c>
      <c r="H10" s="28">
        <v>72</v>
      </c>
      <c r="I10" s="2"/>
      <c r="J10" s="2"/>
      <c r="K10" s="2"/>
      <c r="L10" s="2"/>
      <c r="M10" s="3">
        <v>1</v>
      </c>
      <c r="N10" s="27">
        <v>72</v>
      </c>
      <c r="O10" s="29"/>
    </row>
    <row r="11" spans="4:15" ht="13.5" thickBot="1" x14ac:dyDescent="0.35">
      <c r="D11" s="21" t="s">
        <v>51</v>
      </c>
      <c r="E11" s="24" t="s">
        <v>52</v>
      </c>
      <c r="F11" s="27">
        <v>138</v>
      </c>
      <c r="G11" s="42">
        <v>38</v>
      </c>
      <c r="H11" s="28">
        <v>132</v>
      </c>
      <c r="I11" s="2"/>
      <c r="J11" s="2"/>
      <c r="K11" s="2"/>
      <c r="L11" s="2">
        <v>6</v>
      </c>
      <c r="M11" s="3">
        <v>1</v>
      </c>
      <c r="N11" s="27">
        <v>138</v>
      </c>
      <c r="O11" s="29"/>
    </row>
    <row r="12" spans="4:15" ht="13.5" thickBot="1" x14ac:dyDescent="0.35">
      <c r="D12" s="21" t="s">
        <v>53</v>
      </c>
      <c r="E12" s="24" t="s">
        <v>27</v>
      </c>
      <c r="F12" s="27">
        <v>72</v>
      </c>
      <c r="G12" s="42">
        <v>58</v>
      </c>
      <c r="H12" s="28">
        <v>72</v>
      </c>
      <c r="I12" s="2"/>
      <c r="J12" s="2"/>
      <c r="K12" s="2"/>
      <c r="L12" s="2"/>
      <c r="M12" s="3">
        <v>1.2</v>
      </c>
      <c r="N12" s="27">
        <v>72</v>
      </c>
      <c r="O12" s="29"/>
    </row>
    <row r="13" spans="4:15" ht="13.5" thickBot="1" x14ac:dyDescent="0.35">
      <c r="D13" s="21" t="s">
        <v>54</v>
      </c>
      <c r="E13" s="24" t="s">
        <v>89</v>
      </c>
      <c r="F13" s="27">
        <v>68</v>
      </c>
      <c r="G13" s="42">
        <v>46</v>
      </c>
      <c r="H13" s="28">
        <v>68</v>
      </c>
      <c r="I13" s="2"/>
      <c r="J13" s="2"/>
      <c r="K13" s="2"/>
      <c r="L13" s="2"/>
      <c r="M13" s="3">
        <v>1.2</v>
      </c>
      <c r="N13" s="27">
        <v>68</v>
      </c>
      <c r="O13" s="29"/>
    </row>
    <row r="14" spans="4:15" ht="13.5" thickBot="1" x14ac:dyDescent="0.35">
      <c r="D14" s="21" t="s">
        <v>55</v>
      </c>
      <c r="E14" s="24" t="s">
        <v>56</v>
      </c>
      <c r="F14" s="27">
        <v>72</v>
      </c>
      <c r="G14" s="27">
        <v>38</v>
      </c>
      <c r="H14" s="28">
        <v>72</v>
      </c>
      <c r="I14" s="2"/>
      <c r="J14" s="2"/>
      <c r="K14" s="2"/>
      <c r="L14" s="2"/>
      <c r="M14" s="3">
        <v>1</v>
      </c>
      <c r="N14" s="27">
        <v>72</v>
      </c>
      <c r="O14" s="29"/>
    </row>
    <row r="15" spans="4:15" ht="13.5" thickBot="1" x14ac:dyDescent="0.35">
      <c r="D15" s="21" t="s">
        <v>57</v>
      </c>
      <c r="E15" s="25" t="s">
        <v>58</v>
      </c>
      <c r="F15" s="27">
        <v>72</v>
      </c>
      <c r="G15" s="43">
        <v>34</v>
      </c>
      <c r="H15" s="28">
        <v>72</v>
      </c>
      <c r="I15" s="2"/>
      <c r="J15" s="2"/>
      <c r="K15" s="2"/>
      <c r="L15" s="2"/>
      <c r="M15" s="3">
        <v>1</v>
      </c>
      <c r="N15" s="27">
        <v>72</v>
      </c>
      <c r="O15" s="29"/>
    </row>
    <row r="16" spans="4:15" ht="13.5" thickBot="1" x14ac:dyDescent="0.35">
      <c r="D16" s="21" t="s">
        <v>59</v>
      </c>
      <c r="E16" s="24" t="s">
        <v>60</v>
      </c>
      <c r="F16" s="27">
        <v>72</v>
      </c>
      <c r="G16" s="27">
        <v>28</v>
      </c>
      <c r="H16" s="28">
        <v>72</v>
      </c>
      <c r="I16" s="2"/>
      <c r="J16" s="2"/>
      <c r="K16" s="2"/>
      <c r="L16" s="2"/>
      <c r="M16" s="3">
        <v>1.2</v>
      </c>
      <c r="N16" s="27">
        <v>72</v>
      </c>
      <c r="O16" s="29"/>
    </row>
    <row r="17" spans="4:15" ht="13.5" thickBot="1" x14ac:dyDescent="0.35">
      <c r="D17" s="21" t="s">
        <v>61</v>
      </c>
      <c r="E17" s="24" t="s">
        <v>62</v>
      </c>
      <c r="F17" s="27">
        <v>72</v>
      </c>
      <c r="G17" s="27">
        <v>30</v>
      </c>
      <c r="H17" s="28">
        <v>72</v>
      </c>
      <c r="I17" s="2"/>
      <c r="J17" s="2"/>
      <c r="K17" s="2"/>
      <c r="L17" s="2"/>
      <c r="M17" s="3">
        <v>2</v>
      </c>
      <c r="N17" s="27">
        <v>72</v>
      </c>
      <c r="O17" s="29"/>
    </row>
    <row r="18" spans="4:15" ht="13.5" thickBot="1" x14ac:dyDescent="0.35">
      <c r="D18" s="21" t="s">
        <v>63</v>
      </c>
      <c r="E18" s="24" t="s">
        <v>64</v>
      </c>
      <c r="F18" s="27">
        <v>302</v>
      </c>
      <c r="G18" s="34">
        <v>122</v>
      </c>
      <c r="H18" s="28">
        <v>296</v>
      </c>
      <c r="I18" s="2"/>
      <c r="J18" s="2"/>
      <c r="K18" s="2"/>
      <c r="L18" s="2">
        <v>6</v>
      </c>
      <c r="M18" s="3">
        <v>1.2</v>
      </c>
      <c r="N18" s="27">
        <v>302</v>
      </c>
      <c r="O18" s="29"/>
    </row>
    <row r="19" spans="4:15" ht="13.5" thickBot="1" x14ac:dyDescent="0.35">
      <c r="D19" s="21" t="s">
        <v>65</v>
      </c>
      <c r="E19" s="24" t="s">
        <v>66</v>
      </c>
      <c r="F19" s="27">
        <v>180</v>
      </c>
      <c r="G19" s="42">
        <v>44</v>
      </c>
      <c r="H19" s="28">
        <v>174</v>
      </c>
      <c r="I19" s="2"/>
      <c r="J19" s="2"/>
      <c r="K19" s="2"/>
      <c r="L19" s="2">
        <v>6</v>
      </c>
      <c r="M19" s="3">
        <v>1.2</v>
      </c>
      <c r="N19" s="27">
        <v>180</v>
      </c>
      <c r="O19" s="29"/>
    </row>
    <row r="20" spans="4:15" ht="13.5" thickBot="1" x14ac:dyDescent="0.35">
      <c r="D20" s="21" t="s">
        <v>67</v>
      </c>
      <c r="E20" s="24" t="s">
        <v>68</v>
      </c>
      <c r="F20" s="27">
        <v>106</v>
      </c>
      <c r="G20" s="42">
        <v>76</v>
      </c>
      <c r="H20" s="28">
        <v>100</v>
      </c>
      <c r="I20" s="2"/>
      <c r="J20" s="2"/>
      <c r="K20" s="2"/>
      <c r="L20" s="2">
        <v>6</v>
      </c>
      <c r="M20" s="3">
        <v>1.2</v>
      </c>
      <c r="N20" s="27">
        <v>106</v>
      </c>
      <c r="O20" s="29"/>
    </row>
    <row r="21" spans="4:15" ht="26.5" thickBot="1" x14ac:dyDescent="0.35">
      <c r="D21" s="22" t="s">
        <v>69</v>
      </c>
      <c r="E21" s="26" t="s">
        <v>70</v>
      </c>
      <c r="F21" s="27">
        <v>36</v>
      </c>
      <c r="G21" s="42">
        <v>0</v>
      </c>
      <c r="H21" s="28">
        <v>26</v>
      </c>
      <c r="I21" s="2"/>
      <c r="J21" s="2"/>
      <c r="K21" s="2">
        <v>10</v>
      </c>
      <c r="L21" s="2"/>
      <c r="M21" s="3">
        <v>1</v>
      </c>
      <c r="N21" s="27">
        <v>36</v>
      </c>
      <c r="O21" s="29"/>
    </row>
    <row r="22" spans="4:15" ht="13.5" thickBot="1" x14ac:dyDescent="0.35">
      <c r="D22" s="6" t="s">
        <v>73</v>
      </c>
      <c r="E22" s="7" t="s">
        <v>74</v>
      </c>
      <c r="F22" s="8">
        <f t="shared" ref="F22:L22" si="1">SUM(F23:F27)</f>
        <v>178</v>
      </c>
      <c r="G22" s="8">
        <f t="shared" si="1"/>
        <v>73</v>
      </c>
      <c r="H22" s="8">
        <f t="shared" si="1"/>
        <v>178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3"/>
      <c r="N22" s="40">
        <f>SUM(N23:N27)</f>
        <v>178</v>
      </c>
      <c r="O22" s="40">
        <f>SUM(O23:O27)</f>
        <v>0</v>
      </c>
    </row>
    <row r="23" spans="4:15" ht="13.5" thickBot="1" x14ac:dyDescent="0.35">
      <c r="D23" s="42" t="s">
        <v>75</v>
      </c>
      <c r="E23" s="19" t="s">
        <v>76</v>
      </c>
      <c r="F23" s="3">
        <v>36</v>
      </c>
      <c r="G23" s="44">
        <v>8</v>
      </c>
      <c r="H23" s="3">
        <v>36</v>
      </c>
      <c r="I23" s="3"/>
      <c r="J23" s="3"/>
      <c r="K23" s="3"/>
      <c r="L23" s="3"/>
      <c r="M23" s="3">
        <v>2</v>
      </c>
      <c r="N23" s="3">
        <v>36</v>
      </c>
      <c r="O23" s="29"/>
    </row>
    <row r="24" spans="4:15" ht="26.5" thickBot="1" x14ac:dyDescent="0.35">
      <c r="D24" s="42" t="s">
        <v>77</v>
      </c>
      <c r="E24" s="19" t="s">
        <v>71</v>
      </c>
      <c r="F24" s="3">
        <v>36</v>
      </c>
      <c r="G24" s="44">
        <v>16</v>
      </c>
      <c r="H24" s="3">
        <v>36</v>
      </c>
      <c r="I24" s="3"/>
      <c r="J24" s="3"/>
      <c r="K24" s="3"/>
      <c r="L24" s="3"/>
      <c r="M24" s="3">
        <v>2</v>
      </c>
      <c r="N24" s="3">
        <v>36</v>
      </c>
      <c r="O24" s="29"/>
    </row>
    <row r="25" spans="4:15" ht="13.5" thickBot="1" x14ac:dyDescent="0.35">
      <c r="D25" s="42" t="s">
        <v>78</v>
      </c>
      <c r="E25" s="19" t="s">
        <v>26</v>
      </c>
      <c r="F25" s="3">
        <v>36</v>
      </c>
      <c r="G25" s="44">
        <v>10</v>
      </c>
      <c r="H25" s="3">
        <v>36</v>
      </c>
      <c r="I25" s="3"/>
      <c r="J25" s="3"/>
      <c r="K25" s="3"/>
      <c r="L25" s="3"/>
      <c r="M25" s="3">
        <v>1</v>
      </c>
      <c r="N25" s="3">
        <v>36</v>
      </c>
      <c r="O25" s="29"/>
    </row>
    <row r="26" spans="4:15" ht="13.5" thickBot="1" x14ac:dyDescent="0.35">
      <c r="D26" s="42" t="s">
        <v>79</v>
      </c>
      <c r="E26" s="19" t="s">
        <v>27</v>
      </c>
      <c r="F26" s="3">
        <v>36</v>
      </c>
      <c r="G26" s="44">
        <v>31</v>
      </c>
      <c r="H26" s="3">
        <v>36</v>
      </c>
      <c r="I26" s="3"/>
      <c r="J26" s="3"/>
      <c r="K26" s="3"/>
      <c r="L26" s="3"/>
      <c r="M26" s="3">
        <v>2</v>
      </c>
      <c r="N26" s="3">
        <v>36</v>
      </c>
      <c r="O26" s="29"/>
    </row>
    <row r="27" spans="4:15" ht="13.5" thickBot="1" x14ac:dyDescent="0.35">
      <c r="D27" s="42" t="s">
        <v>80</v>
      </c>
      <c r="E27" s="19" t="s">
        <v>81</v>
      </c>
      <c r="F27" s="3">
        <v>34</v>
      </c>
      <c r="G27" s="44">
        <v>8</v>
      </c>
      <c r="H27" s="3">
        <v>34</v>
      </c>
      <c r="I27" s="3"/>
      <c r="J27" s="3"/>
      <c r="K27" s="3"/>
      <c r="L27" s="3"/>
      <c r="M27" s="3">
        <v>2</v>
      </c>
      <c r="N27" s="3">
        <v>34</v>
      </c>
      <c r="O27" s="29"/>
    </row>
    <row r="28" spans="4:15" ht="13.5" thickBot="1" x14ac:dyDescent="0.35">
      <c r="D28" s="6" t="s">
        <v>7</v>
      </c>
      <c r="E28" s="6" t="s">
        <v>8</v>
      </c>
      <c r="F28" s="8">
        <f t="shared" ref="F28:L28" si="2">SUM(F29:F32)</f>
        <v>150</v>
      </c>
      <c r="G28" s="8">
        <f t="shared" si="2"/>
        <v>52</v>
      </c>
      <c r="H28" s="8">
        <f t="shared" si="2"/>
        <v>150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/>
      <c r="N28" s="8">
        <f>SUM(N29:N32)</f>
        <v>150</v>
      </c>
      <c r="O28" s="8">
        <f>SUM(O29:O32)</f>
        <v>0</v>
      </c>
    </row>
    <row r="29" spans="4:15" ht="13.5" thickBot="1" x14ac:dyDescent="0.35">
      <c r="D29" s="34" t="s">
        <v>9</v>
      </c>
      <c r="E29" s="19" t="s">
        <v>82</v>
      </c>
      <c r="F29" s="42">
        <v>38</v>
      </c>
      <c r="G29" s="42">
        <v>18</v>
      </c>
      <c r="H29" s="42">
        <v>38</v>
      </c>
      <c r="I29" s="3"/>
      <c r="J29" s="3"/>
      <c r="K29" s="3"/>
      <c r="L29" s="3"/>
      <c r="M29" s="3">
        <v>1</v>
      </c>
      <c r="N29" s="42">
        <v>38</v>
      </c>
      <c r="O29" s="29"/>
    </row>
    <row r="30" spans="4:15" ht="13.5" thickBot="1" x14ac:dyDescent="0.35">
      <c r="D30" s="34" t="s">
        <v>28</v>
      </c>
      <c r="E30" s="19" t="s">
        <v>83</v>
      </c>
      <c r="F30" s="27">
        <v>38</v>
      </c>
      <c r="G30" s="27">
        <v>18</v>
      </c>
      <c r="H30" s="27">
        <v>38</v>
      </c>
      <c r="I30" s="3"/>
      <c r="J30" s="3"/>
      <c r="K30" s="3"/>
      <c r="L30" s="3"/>
      <c r="M30" s="3">
        <v>1</v>
      </c>
      <c r="N30" s="27">
        <v>38</v>
      </c>
      <c r="O30" s="29"/>
    </row>
    <row r="31" spans="4:15" ht="26.5" thickBot="1" x14ac:dyDescent="0.35">
      <c r="D31" s="34" t="s">
        <v>29</v>
      </c>
      <c r="E31" s="19" t="s">
        <v>84</v>
      </c>
      <c r="F31" s="42">
        <v>38</v>
      </c>
      <c r="G31" s="42">
        <v>8</v>
      </c>
      <c r="H31" s="42">
        <v>38</v>
      </c>
      <c r="I31" s="3"/>
      <c r="J31" s="3"/>
      <c r="K31" s="3"/>
      <c r="L31" s="3"/>
      <c r="M31" s="3">
        <v>1</v>
      </c>
      <c r="N31" s="42">
        <v>38</v>
      </c>
      <c r="O31" s="29"/>
    </row>
    <row r="32" spans="4:15" ht="26.5" thickBot="1" x14ac:dyDescent="0.35">
      <c r="D32" s="42" t="s">
        <v>30</v>
      </c>
      <c r="E32" s="19" t="s">
        <v>86</v>
      </c>
      <c r="F32" s="42">
        <v>36</v>
      </c>
      <c r="G32" s="42">
        <v>8</v>
      </c>
      <c r="H32" s="42">
        <v>36</v>
      </c>
      <c r="I32" s="3"/>
      <c r="J32" s="3"/>
      <c r="K32" s="3"/>
      <c r="L32" s="3"/>
      <c r="M32" s="3">
        <v>1</v>
      </c>
      <c r="N32" s="42">
        <v>36</v>
      </c>
      <c r="O32" s="29"/>
    </row>
    <row r="33" spans="4:15" ht="13.5" thickBot="1" x14ac:dyDescent="0.35">
      <c r="D33" s="6" t="s">
        <v>10</v>
      </c>
      <c r="E33" s="6" t="s">
        <v>11</v>
      </c>
      <c r="F33" s="8">
        <f>SUM(F34,F38)</f>
        <v>786</v>
      </c>
      <c r="G33" s="8">
        <f t="shared" ref="G33:L33" si="3">SUM(G34,G38)</f>
        <v>726</v>
      </c>
      <c r="H33" s="8">
        <f t="shared" si="3"/>
        <v>86</v>
      </c>
      <c r="I33" s="8">
        <f t="shared" si="3"/>
        <v>684</v>
      </c>
      <c r="J33" s="8">
        <f t="shared" si="3"/>
        <v>0</v>
      </c>
      <c r="K33" s="8">
        <f t="shared" si="3"/>
        <v>0</v>
      </c>
      <c r="L33" s="8">
        <f t="shared" si="3"/>
        <v>16</v>
      </c>
      <c r="M33" s="8"/>
      <c r="N33" s="8">
        <f>SUM(N34,N38)</f>
        <v>786</v>
      </c>
      <c r="O33" s="8">
        <f>SUM(O34,O38)</f>
        <v>0</v>
      </c>
    </row>
    <row r="34" spans="4:15" ht="25.5" customHeight="1" thickBot="1" x14ac:dyDescent="0.35">
      <c r="D34" s="4" t="s">
        <v>12</v>
      </c>
      <c r="E34" s="4" t="s">
        <v>90</v>
      </c>
      <c r="F34" s="16">
        <f t="shared" ref="F34:L34" si="4">SUM(F35:F37)</f>
        <v>626</v>
      </c>
      <c r="G34" s="16">
        <f t="shared" si="4"/>
        <v>596</v>
      </c>
      <c r="H34" s="16">
        <f t="shared" si="4"/>
        <v>42</v>
      </c>
      <c r="I34" s="16">
        <f t="shared" si="4"/>
        <v>576</v>
      </c>
      <c r="J34" s="16">
        <f t="shared" si="4"/>
        <v>0</v>
      </c>
      <c r="K34" s="16">
        <f t="shared" si="4"/>
        <v>0</v>
      </c>
      <c r="L34" s="16">
        <f t="shared" si="4"/>
        <v>8</v>
      </c>
      <c r="M34" s="16">
        <v>1.2</v>
      </c>
      <c r="N34" s="16">
        <f>SUM(N35:N37)</f>
        <v>626</v>
      </c>
      <c r="O34" s="16">
        <f>SUM(O35:O37)</f>
        <v>0</v>
      </c>
    </row>
    <row r="35" spans="4:15" ht="26.5" thickBot="1" x14ac:dyDescent="0.35">
      <c r="D35" s="9" t="s">
        <v>13</v>
      </c>
      <c r="E35" s="19" t="s">
        <v>91</v>
      </c>
      <c r="F35" s="3">
        <v>50</v>
      </c>
      <c r="G35" s="3">
        <v>20</v>
      </c>
      <c r="H35" s="3">
        <v>42</v>
      </c>
      <c r="I35" s="3"/>
      <c r="J35" s="3"/>
      <c r="K35" s="3"/>
      <c r="L35" s="3">
        <v>8</v>
      </c>
      <c r="M35" s="3">
        <v>1.2</v>
      </c>
      <c r="N35" s="3">
        <v>50</v>
      </c>
      <c r="O35" s="29"/>
    </row>
    <row r="36" spans="4:15" ht="13.5" thickBot="1" x14ac:dyDescent="0.35">
      <c r="D36" s="9" t="s">
        <v>14</v>
      </c>
      <c r="E36" s="9" t="s">
        <v>15</v>
      </c>
      <c r="F36" s="3">
        <v>396</v>
      </c>
      <c r="G36" s="3">
        <v>396</v>
      </c>
      <c r="H36" s="3"/>
      <c r="I36" s="3">
        <v>396</v>
      </c>
      <c r="J36" s="3"/>
      <c r="K36" s="3"/>
      <c r="L36" s="3"/>
      <c r="M36" s="3">
        <v>1.2</v>
      </c>
      <c r="N36" s="3">
        <v>396</v>
      </c>
      <c r="O36" s="29"/>
    </row>
    <row r="37" spans="4:15" ht="13.5" thickBot="1" x14ac:dyDescent="0.35">
      <c r="D37" s="9" t="s">
        <v>16</v>
      </c>
      <c r="E37" s="9" t="s">
        <v>17</v>
      </c>
      <c r="F37" s="3">
        <v>180</v>
      </c>
      <c r="G37" s="3">
        <v>180</v>
      </c>
      <c r="H37" s="3"/>
      <c r="I37" s="3">
        <v>180</v>
      </c>
      <c r="J37" s="3"/>
      <c r="K37" s="3"/>
      <c r="L37" s="3"/>
      <c r="M37" s="3">
        <v>2</v>
      </c>
      <c r="N37" s="3">
        <v>180</v>
      </c>
      <c r="O37" s="29"/>
    </row>
    <row r="38" spans="4:15" ht="27.75" customHeight="1" thickBot="1" x14ac:dyDescent="0.35">
      <c r="D38" s="4" t="s">
        <v>32</v>
      </c>
      <c r="E38" s="4" t="s">
        <v>92</v>
      </c>
      <c r="F38" s="16">
        <f t="shared" ref="F38:L38" si="5">SUM(F39:F41)</f>
        <v>160</v>
      </c>
      <c r="G38" s="16">
        <f t="shared" si="5"/>
        <v>130</v>
      </c>
      <c r="H38" s="16">
        <f t="shared" si="5"/>
        <v>44</v>
      </c>
      <c r="I38" s="16">
        <f t="shared" si="5"/>
        <v>108</v>
      </c>
      <c r="J38" s="16">
        <f t="shared" si="5"/>
        <v>0</v>
      </c>
      <c r="K38" s="16">
        <f t="shared" si="5"/>
        <v>0</v>
      </c>
      <c r="L38" s="16">
        <f t="shared" si="5"/>
        <v>8</v>
      </c>
      <c r="M38" s="16">
        <v>1.2</v>
      </c>
      <c r="N38" s="16">
        <f>SUM(N39:N41)</f>
        <v>160</v>
      </c>
      <c r="O38" s="16">
        <f>SUM(O39:O41)</f>
        <v>0</v>
      </c>
    </row>
    <row r="39" spans="4:15" ht="26.5" thickBot="1" x14ac:dyDescent="0.35">
      <c r="D39" s="9" t="s">
        <v>33</v>
      </c>
      <c r="E39" s="19" t="s">
        <v>93</v>
      </c>
      <c r="F39" s="3">
        <v>52</v>
      </c>
      <c r="G39" s="3">
        <v>22</v>
      </c>
      <c r="H39" s="3">
        <v>44</v>
      </c>
      <c r="I39" s="3"/>
      <c r="J39" s="3"/>
      <c r="K39" s="3"/>
      <c r="L39" s="3">
        <v>8</v>
      </c>
      <c r="M39" s="3">
        <v>1.2</v>
      </c>
      <c r="N39" s="3">
        <v>52</v>
      </c>
      <c r="O39" s="29"/>
    </row>
    <row r="40" spans="4:15" ht="13.5" thickBot="1" x14ac:dyDescent="0.35">
      <c r="D40" s="9" t="s">
        <v>34</v>
      </c>
      <c r="E40" s="9" t="s">
        <v>15</v>
      </c>
      <c r="F40" s="3">
        <v>108</v>
      </c>
      <c r="G40" s="3">
        <v>108</v>
      </c>
      <c r="H40" s="3"/>
      <c r="I40" s="3">
        <v>108</v>
      </c>
      <c r="J40" s="3"/>
      <c r="K40" s="3"/>
      <c r="L40" s="3"/>
      <c r="M40" s="3">
        <v>1.2</v>
      </c>
      <c r="N40" s="3">
        <v>108</v>
      </c>
      <c r="O40" s="29"/>
    </row>
    <row r="41" spans="4:15" ht="13.5" thickBot="1" x14ac:dyDescent="0.35">
      <c r="D41" s="9" t="s">
        <v>35</v>
      </c>
      <c r="E41" s="9" t="s">
        <v>17</v>
      </c>
      <c r="F41" s="3"/>
      <c r="G41" s="3"/>
      <c r="H41" s="3"/>
      <c r="I41" s="3"/>
      <c r="J41" s="3"/>
      <c r="K41" s="3"/>
      <c r="L41" s="3"/>
      <c r="M41" s="3"/>
      <c r="N41" s="3"/>
      <c r="O41" s="29"/>
    </row>
    <row r="42" spans="4:15" ht="93" customHeight="1" thickBot="1" x14ac:dyDescent="0.35">
      <c r="D42" s="11" t="s">
        <v>18</v>
      </c>
      <c r="E42" s="11" t="s">
        <v>72</v>
      </c>
      <c r="F42" s="15">
        <f>SUM(F44)+F43</f>
        <v>326</v>
      </c>
      <c r="G42" s="15">
        <f t="shared" ref="G42:O42" si="6">SUM(G44)+G43</f>
        <v>288</v>
      </c>
      <c r="H42" s="15">
        <f t="shared" si="6"/>
        <v>102</v>
      </c>
      <c r="I42" s="15">
        <f t="shared" si="6"/>
        <v>216</v>
      </c>
      <c r="J42" s="15">
        <f t="shared" si="6"/>
        <v>0</v>
      </c>
      <c r="K42" s="15">
        <f t="shared" si="6"/>
        <v>0</v>
      </c>
      <c r="L42" s="15">
        <f t="shared" si="6"/>
        <v>8</v>
      </c>
      <c r="M42" s="15">
        <f t="shared" si="6"/>
        <v>3</v>
      </c>
      <c r="N42" s="15">
        <f t="shared" si="6"/>
        <v>0</v>
      </c>
      <c r="O42" s="15">
        <f t="shared" si="6"/>
        <v>326</v>
      </c>
    </row>
    <row r="43" spans="4:15" ht="30.75" customHeight="1" thickBot="1" x14ac:dyDescent="0.35">
      <c r="D43" s="48" t="s">
        <v>31</v>
      </c>
      <c r="E43" s="48" t="s">
        <v>85</v>
      </c>
      <c r="F43" s="49">
        <v>38</v>
      </c>
      <c r="G43" s="49">
        <v>8</v>
      </c>
      <c r="H43" s="49">
        <v>38</v>
      </c>
      <c r="I43" s="49"/>
      <c r="J43" s="49"/>
      <c r="K43" s="49"/>
      <c r="L43" s="49"/>
      <c r="M43" s="49">
        <v>1</v>
      </c>
      <c r="N43" s="49"/>
      <c r="O43" s="49">
        <v>38</v>
      </c>
    </row>
    <row r="44" spans="4:15" ht="39.5" thickBot="1" x14ac:dyDescent="0.35">
      <c r="D44" s="39" t="s">
        <v>36</v>
      </c>
      <c r="E44" s="39" t="s">
        <v>87</v>
      </c>
      <c r="F44" s="14">
        <f>SUM(F45:F47)</f>
        <v>288</v>
      </c>
      <c r="G44" s="14">
        <f t="shared" ref="G44:L44" si="7">SUM(G45:G47)</f>
        <v>280</v>
      </c>
      <c r="H44" s="14">
        <f t="shared" si="7"/>
        <v>64</v>
      </c>
      <c r="I44" s="14">
        <f t="shared" si="7"/>
        <v>216</v>
      </c>
      <c r="J44" s="14">
        <f t="shared" si="7"/>
        <v>0</v>
      </c>
      <c r="K44" s="14">
        <f t="shared" si="7"/>
        <v>0</v>
      </c>
      <c r="L44" s="14">
        <f t="shared" si="7"/>
        <v>8</v>
      </c>
      <c r="M44" s="14">
        <v>2</v>
      </c>
      <c r="N44" s="14">
        <f>SUM(N45:N47)</f>
        <v>0</v>
      </c>
      <c r="O44" s="14">
        <f>SUM(O45:O47)</f>
        <v>288</v>
      </c>
    </row>
    <row r="45" spans="4:15" ht="26.5" thickBot="1" x14ac:dyDescent="0.35">
      <c r="D45" s="37" t="s">
        <v>37</v>
      </c>
      <c r="E45" s="38" t="s">
        <v>88</v>
      </c>
      <c r="F45" s="13">
        <v>72</v>
      </c>
      <c r="G45" s="13">
        <v>64</v>
      </c>
      <c r="H45" s="13">
        <v>64</v>
      </c>
      <c r="I45" s="13"/>
      <c r="J45" s="13"/>
      <c r="K45" s="13"/>
      <c r="L45" s="13">
        <v>8</v>
      </c>
      <c r="M45" s="3">
        <v>2</v>
      </c>
      <c r="N45" s="36"/>
      <c r="O45" s="13">
        <v>72</v>
      </c>
    </row>
    <row r="46" spans="4:15" ht="13.5" thickBot="1" x14ac:dyDescent="0.35">
      <c r="D46" s="12" t="s">
        <v>38</v>
      </c>
      <c r="E46" s="12" t="s">
        <v>15</v>
      </c>
      <c r="F46" s="13">
        <v>36</v>
      </c>
      <c r="G46" s="13">
        <v>36</v>
      </c>
      <c r="H46" s="13"/>
      <c r="I46" s="13">
        <v>36</v>
      </c>
      <c r="J46" s="13"/>
      <c r="K46" s="13"/>
      <c r="L46" s="13"/>
      <c r="M46" s="3">
        <v>2</v>
      </c>
      <c r="N46" s="36"/>
      <c r="O46" s="13">
        <v>36</v>
      </c>
    </row>
    <row r="47" spans="4:15" ht="13.5" thickBot="1" x14ac:dyDescent="0.35">
      <c r="D47" s="12" t="s">
        <v>39</v>
      </c>
      <c r="E47" s="12" t="s">
        <v>17</v>
      </c>
      <c r="F47" s="13">
        <v>180</v>
      </c>
      <c r="G47" s="13">
        <v>180</v>
      </c>
      <c r="H47" s="13"/>
      <c r="I47" s="13">
        <v>180</v>
      </c>
      <c r="J47" s="13"/>
      <c r="K47" s="13"/>
      <c r="L47" s="13"/>
      <c r="M47" s="3">
        <v>2</v>
      </c>
      <c r="N47" s="36"/>
      <c r="O47" s="13">
        <v>180</v>
      </c>
    </row>
    <row r="48" spans="4:15" ht="18.75" customHeight="1" thickBot="1" x14ac:dyDescent="0.35">
      <c r="D48" s="45" t="s">
        <v>19</v>
      </c>
      <c r="E48" s="45" t="s">
        <v>20</v>
      </c>
      <c r="F48" s="46">
        <v>36</v>
      </c>
      <c r="G48" s="3"/>
      <c r="H48" s="3"/>
      <c r="I48" s="3"/>
      <c r="J48" s="3"/>
      <c r="K48" s="3"/>
      <c r="L48" s="3"/>
      <c r="M48" s="3">
        <v>2</v>
      </c>
      <c r="N48" s="29"/>
      <c r="O48" s="29"/>
    </row>
    <row r="49" spans="4:15" ht="13.5" thickBot="1" x14ac:dyDescent="0.35">
      <c r="D49" s="52" t="s">
        <v>21</v>
      </c>
      <c r="E49" s="52"/>
      <c r="F49" s="10">
        <f t="shared" ref="F49:L49" si="8">SUM(F48,F42,F33,F28,F22,F7)</f>
        <v>2952</v>
      </c>
      <c r="G49" s="10">
        <f t="shared" si="8"/>
        <v>1837</v>
      </c>
      <c r="H49" s="10">
        <f t="shared" si="8"/>
        <v>1952</v>
      </c>
      <c r="I49" s="10">
        <f t="shared" si="8"/>
        <v>900</v>
      </c>
      <c r="J49" s="10">
        <f t="shared" si="8"/>
        <v>0</v>
      </c>
      <c r="K49" s="10">
        <f t="shared" si="8"/>
        <v>10</v>
      </c>
      <c r="L49" s="10">
        <f t="shared" si="8"/>
        <v>54</v>
      </c>
      <c r="M49" s="10"/>
      <c r="N49" s="10">
        <f>SUM(N42,N33,N28,N22,N7)</f>
        <v>2590</v>
      </c>
      <c r="O49" s="10">
        <f>SUM(O42,O33,O28,O22,O7)</f>
        <v>326</v>
      </c>
    </row>
  </sheetData>
  <mergeCells count="8">
    <mergeCell ref="N4:O4"/>
    <mergeCell ref="D49:E49"/>
    <mergeCell ref="D4:D5"/>
    <mergeCell ref="E4:E5"/>
    <mergeCell ref="F4:F5"/>
    <mergeCell ref="G4:G5"/>
    <mergeCell ref="H4:L4"/>
    <mergeCell ref="M4:M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УП 08.01.28 (Плиточник) 2024</vt:lpstr>
      <vt:lpstr>'УП 08.01.28 (Плиточник) 2024'!_ftnref1</vt:lpstr>
      <vt:lpstr>'УП 08.01.28 (Плиточник) 2024'!_ftnref2</vt:lpstr>
      <vt:lpstr>'УП 08.01.28 (Плиточник) 2024'!_ftnref3</vt:lpstr>
      <vt:lpstr>'УП 08.01.28 (Плиточник) 2024'!_ftnref4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2024-02-13T06:19:37Z</dcterms:created>
  <dcterms:modified xsi:type="dcterms:W3CDTF">2024-03-14T04:16:02Z</dcterms:modified>
</cp:coreProperties>
</file>